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<sst xmlns="http://schemas.openxmlformats.org/spreadsheetml/2006/main" count="385" uniqueCount="251">
  <si>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</si>
  <si>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</si>
  <si>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</si>
  <si>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</si>
  <si>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</si>
  <si>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</si>
  <si>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</si>
  <si>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</si>
  <si>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</si>
  <si>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</si>
  <si>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</si>
  <si>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</si>
  <si>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</si>
  <si>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</si>
  <si>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</si>
  <si>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</si>
  <si>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</si>
  <si>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</si>
  <si>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</si>
  <si>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</si>
  <si>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</si>
  <si>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</si>
  <si>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</si>
  <si>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</si>
  <si>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</si>
  <si>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</si>
  <si>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</si>
  <si>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</si>
  <si>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</si>
  <si>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</si>
  <si>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</si>
  <si>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</si>
  <si>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</si>
  <si>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</si>
  <si>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</si>
  <si>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</si>
  <si>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</si>
  <si>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</si>
  <si>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</si>
  <si>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</si>
  <si>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</si>
  <si>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</si>
  <si>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</si>
  <si>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</si>
  <si>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</si>
  <si>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</si>
  <si>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</si>
  <si>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</si>
  <si>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</si>
  <si>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</si>
  <si>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</si>
  <si>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</si>
  <si>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</si>
  <si>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</si>
  <si>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</si>
  <si>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</si>
  <si>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</si>
  <si>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</si>
  <si>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</si>
  <si>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</si>
  <si>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</si>
  <si>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</si>
  <si>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</si>
  <si>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</si>
  <si>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</si>
  <si>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</si>
  <si>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</si>
  <si>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</si>
  <si>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</si>
  <si>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</si>
  <si>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</si>
  <si>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</si>
  <si>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</si>
  <si>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</si>
  <si>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</si>
  <si>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</si>
  <si>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</si>
  <si>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</si>
  <si>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</si>
  <si>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</si>
  <si>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</si>
  <si>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</si>
  <si>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</si>
  <si>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</si>
  <si>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</si>
  <si>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</si>
  <si>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</si>
  <si>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</si>
  <si>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</si>
  <si>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</si>
  <si>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</si>
  <si>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</si>
  <si>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</si>
  <si>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</si>
  <si>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</si>
  <si>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</si>
  <si>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</si>
  <si>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</si>
  <si>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</si>
  <si>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</si>
  <si>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</si>
  <si>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</si>
  <si>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</si>
  <si>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</si>
  <si>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</si>
  <si>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</si>
  <si>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</si>
  <si>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</si>
  <si>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</si>
  <si>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</si>
  <si>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</si>
  <si>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</si>
  <si>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</si>
  <si>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</si>
  <si>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</si>
  <si>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</si>
  <si>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</si>
  <si>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</si>
  <si>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</si>
  <si>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</si>
  <si>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</si>
  <si>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</si>
  <si>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</si>
  <si>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</si>
  <si>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</si>
  <si>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</si>
  <si>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</si>
  <si>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</si>
  <si>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</si>
  <si>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</si>
  <si>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</si>
  <si>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</si>
  <si>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</si>
  <si>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</si>
  <si>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</si>
  <si>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</si>
  <si>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</si>
  <si>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</si>
  <si>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</si>
  <si>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</si>
  <si>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</si>
  <si>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</si>
  <si>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</si>
  <si>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</si>
  <si>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</si>
  <si>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</si>
  <si>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</si>
  <si>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</si>
  <si>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</si>
  <si>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</si>
  <si>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</si>
  <si>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</si>
  <si>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</si>
  <si>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</si>
  <si>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</si>
  <si>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</si>
  <si>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</si>
  <si>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</si>
  <si>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</si>
  <si>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</si>
  <si>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</si>
  <si>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</si>
  <si>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</si>
  <si>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</si>
  <si>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</si>
  <si>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</si>
  <si>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</si>
  <si>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</si>
  <si>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</si>
  <si>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</si>
  <si>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</si>
  <si>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</si>
  <si>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</si>
  <si>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</si>
  <si>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</si>
  <si>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</si>
  <si>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</si>
  <si>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</si>
  <si>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</si>
  <si>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</si>
  <si>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</si>
  <si>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</si>
  <si>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</si>
  <si>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</si>
  <si>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</si>
  <si>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</si>
  <si>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</si>
  <si>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</si>
  <si>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</si>
  <si>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</si>
  <si>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</si>
  <si>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</si>
  <si>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</si>
  <si>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</si>
  <si>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</si>
  <si>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</si>
  <si>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</si>
  <si>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</si>
  <si>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</si>
  <si>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</si>
  <si>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</si>
  <si>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</si>
  <si>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</si>
  <si>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</si>
  <si>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</si>
  <si>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</si>
  <si>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</si>
  <si>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</si>
  <si>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</si>
  <si>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</si>
  <si>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</si>
  <si>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</si>
  <si>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</si>
  <si>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</si>
  <si>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</si>
  <si>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</si>
  <si>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</si>
  <si>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</si>
  <si>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</si>
  <si>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</si>
  <si>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</si>
  <si>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</si>
  <si>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</si>
  <si>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</si>
  <si>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</si>
  <si>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</si>
  <si>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</si>
  <si>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</si>
  <si>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</si>
  <si>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</si>
  <si>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</si>
  <si>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</si>
  <si>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</si>
  <si>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</si>
  <si>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</si>
  <si>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</si>
  <si>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</si>
  <si>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</si>
  <si>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</si>
  <si>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</si>
  <si>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</si>
  <si>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</si>
  <si>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</si>
  <si>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</si>
  <si>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</si>
  <si>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&amp; Văn bản số 1783/SXD-QLXD ngày 12/10/2021 của Sở Xây dựng tỉnh Lạng Sơn</t>
  </si>
  <si>
    <t>…</t>
  </si>
  <si>
    <t>Khu vực III</t>
  </si>
  <si>
    <t>Khu vực IV</t>
  </si>
  <si>
    <t>Xăng RON 92</t>
  </si>
  <si>
    <t>(Theo Quyết định số 1858/QĐ-UBND ngày 16/9/2021 v/v Công bố Bảng giá ca máy và thiết bị TCXD trên địa bàn tỉnh Lạng Sơn của UBND tỉnh Lạng Sơn)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</si>
</sst>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N9" sqref="N9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7" width="9.5" style="1" customWidth="1"/>
    <col min="8" max="8" width="10.09765625" style="1" bestFit="1" customWidth="1"/>
    <col min="9" max="9" width="9.89843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244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245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246</v>
      </c>
      <c r="H6" s="6" t="s">
        <v>247</v>
      </c>
      <c r="I6" s="17" t="s">
        <v>248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150394.73684210525</v>
      </c>
      <c r="I9" s="51">
        <f t="shared" si="0"/>
        <v>143710.52631578947</v>
      </c>
      <c r="N9" s="52">
        <f>ROUND(IF($N$8=1,$G9,IF($N$8=2,$H9,IF($N$8=3,$I9,IF($N$8=4,$J9,IF($N$8=5,$K9,IF($N$8=6,$L9)))))),1)</f>
        <v>150394.7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177465.7894736842</v>
      </c>
      <c r="I10" s="51">
        <f t="shared" si="0"/>
        <v>169578.42105263157</v>
      </c>
      <c r="N10" s="52">
        <f aca="true" t="shared" si="1" ref="N10:N48">ROUND(IF($N$8=1,$G10,IF($N$8=2,$H10,IF($N$8=3,$I10,IF($N$8=4,$J10,IF($N$8=5,$K10,IF($N$8=6,$L10)))))),1)</f>
        <v>177465.8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193257.23684210525</v>
      </c>
      <c r="I11" s="51">
        <f t="shared" si="0"/>
        <v>184668.02631578944</v>
      </c>
      <c r="N11" s="52">
        <f t="shared" si="1"/>
        <v>193257.2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209048.68421052632</v>
      </c>
      <c r="I12" s="51">
        <f t="shared" si="0"/>
        <v>199757.63157894736</v>
      </c>
      <c r="N12" s="52">
        <f t="shared" si="1"/>
        <v>209048.7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228600</v>
      </c>
      <c r="I13" s="13">
        <v>218440</v>
      </c>
      <c r="J13" s="24"/>
      <c r="K13" s="24"/>
      <c r="L13" s="24"/>
      <c r="N13" s="52">
        <f t="shared" si="1"/>
        <v>228600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248151.31578947368</v>
      </c>
      <c r="I14" s="51">
        <f t="shared" si="0"/>
        <v>237122.36842105264</v>
      </c>
      <c r="N14" s="52">
        <f t="shared" si="1"/>
        <v>248151.3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269958.55263157893</v>
      </c>
      <c r="I15" s="51">
        <f t="shared" si="0"/>
        <v>257960.3947368421</v>
      </c>
      <c r="N15" s="52">
        <f t="shared" si="1"/>
        <v>269958.6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291765.7894736842</v>
      </c>
      <c r="I16" s="51">
        <f t="shared" si="0"/>
        <v>278798.4210526316</v>
      </c>
      <c r="N16" s="52">
        <f t="shared" si="1"/>
        <v>291765.8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345907.8947368421</v>
      </c>
      <c r="I17" s="51">
        <f t="shared" si="0"/>
        <v>330534.2105263157</v>
      </c>
      <c r="N17" s="52">
        <f t="shared" si="1"/>
        <v>345907.9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407569.7368421053</v>
      </c>
      <c r="I18" s="51">
        <f t="shared" si="0"/>
        <v>389455.5263157895</v>
      </c>
      <c r="N18" s="52">
        <f t="shared" si="1"/>
        <v>407569.7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155131.57894736843</v>
      </c>
      <c r="I19" s="51">
        <f t="shared" si="2"/>
        <v>148236.84210526315</v>
      </c>
      <c r="N19" s="52">
        <f t="shared" si="1"/>
        <v>155131.6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183055.26315789475</v>
      </c>
      <c r="I20" s="51">
        <f t="shared" si="2"/>
        <v>174919.4736842105</v>
      </c>
      <c r="N20" s="52">
        <f t="shared" si="1"/>
        <v>183055.3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199344.07894736843</v>
      </c>
      <c r="I21" s="51">
        <f t="shared" si="2"/>
        <v>190484.34210526312</v>
      </c>
      <c r="N21" s="52">
        <f t="shared" si="1"/>
        <v>199344.1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215632.8947368421</v>
      </c>
      <c r="I22" s="51">
        <f t="shared" si="2"/>
        <v>206049.2105263158</v>
      </c>
      <c r="N22" s="52">
        <f t="shared" si="1"/>
        <v>215632.9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235800</v>
      </c>
      <c r="I23" s="12">
        <v>225320</v>
      </c>
      <c r="J23" s="24"/>
      <c r="K23" s="24"/>
      <c r="L23" s="24"/>
      <c r="N23" s="52">
        <f t="shared" si="1"/>
        <v>235800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255967.1052631579</v>
      </c>
      <c r="I24" s="51">
        <f t="shared" si="3"/>
        <v>244590.7894736842</v>
      </c>
      <c r="N24" s="52">
        <f t="shared" si="1"/>
        <v>255967.1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278461.1842105263</v>
      </c>
      <c r="I25" s="51">
        <f t="shared" si="3"/>
        <v>266085.13157894736</v>
      </c>
      <c r="N25" s="52">
        <f t="shared" si="1"/>
        <v>278461.2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300955.2631578947</v>
      </c>
      <c r="I26" s="51">
        <f t="shared" si="3"/>
        <v>287579.4736842105</v>
      </c>
      <c r="N26" s="52">
        <f t="shared" si="1"/>
        <v>300955.3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356802.63157894736</v>
      </c>
      <c r="I27" s="51">
        <f t="shared" si="3"/>
        <v>340944.7368421052</v>
      </c>
      <c r="N27" s="52">
        <f t="shared" si="1"/>
        <v>356802.6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420406.5789473684</v>
      </c>
      <c r="I28" s="51">
        <f t="shared" si="3"/>
        <v>401721.84210526315</v>
      </c>
      <c r="N28" s="52">
        <f t="shared" si="1"/>
        <v>420406.6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156315.7894736842</v>
      </c>
      <c r="I29" s="51">
        <f t="shared" si="4"/>
        <v>149368.42105263157</v>
      </c>
      <c r="N29" s="52">
        <f t="shared" si="1"/>
        <v>156315.8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184452.63157894736</v>
      </c>
      <c r="I30" s="51">
        <f t="shared" si="4"/>
        <v>176254.73684210528</v>
      </c>
      <c r="N30" s="52">
        <f t="shared" si="1"/>
        <v>184452.6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200865.7894736842</v>
      </c>
      <c r="I31" s="51">
        <f t="shared" si="4"/>
        <v>191938.42105263154</v>
      </c>
      <c r="N31" s="52">
        <f t="shared" si="1"/>
        <v>200865.8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217278.94736842104</v>
      </c>
      <c r="I32" s="51">
        <f t="shared" si="4"/>
        <v>207622.10526315786</v>
      </c>
      <c r="N32" s="52">
        <f t="shared" si="1"/>
        <v>217278.9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237600</v>
      </c>
      <c r="I33" s="12">
        <v>227040</v>
      </c>
      <c r="J33" s="24"/>
      <c r="K33" s="24"/>
      <c r="L33" s="24"/>
      <c r="N33" s="52">
        <f t="shared" si="1"/>
        <v>237600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257921.05263157893</v>
      </c>
      <c r="I34" s="51">
        <f t="shared" si="5"/>
        <v>246457.8947368421</v>
      </c>
      <c r="N34" s="52">
        <f t="shared" si="1"/>
        <v>257921.1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280586.84210526315</v>
      </c>
      <c r="I35" s="51">
        <f t="shared" si="5"/>
        <v>268116.31578947365</v>
      </c>
      <c r="N35" s="52">
        <f t="shared" si="1"/>
        <v>280586.8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303252.63157894736</v>
      </c>
      <c r="I36" s="51">
        <f t="shared" si="5"/>
        <v>289774.7368421052</v>
      </c>
      <c r="N36" s="52">
        <f t="shared" si="1"/>
        <v>303252.6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359526.3157894737</v>
      </c>
      <c r="I37" s="51">
        <f t="shared" si="5"/>
        <v>343547.3684210526</v>
      </c>
      <c r="N37" s="52">
        <f t="shared" si="1"/>
        <v>359526.3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423615.7894736842</v>
      </c>
      <c r="I38" s="51">
        <f t="shared" si="5"/>
        <v>404788.4210526316</v>
      </c>
      <c r="N38" s="52">
        <f t="shared" si="1"/>
        <v>423615.8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157203.94736842104</v>
      </c>
      <c r="I39" s="51">
        <f t="shared" si="6"/>
        <v>150217.1052631579</v>
      </c>
      <c r="N39" s="52">
        <f t="shared" si="1"/>
        <v>157203.9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185500.65789473685</v>
      </c>
      <c r="I40" s="51">
        <f t="shared" si="6"/>
        <v>177256.1842105263</v>
      </c>
      <c r="N40" s="52">
        <f t="shared" si="1"/>
        <v>185500.7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202007.07236842104</v>
      </c>
      <c r="I41" s="51">
        <f t="shared" si="6"/>
        <v>193028.9802631579</v>
      </c>
      <c r="N41" s="52">
        <f t="shared" si="1"/>
        <v>202007.1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218513.48684210525</v>
      </c>
      <c r="I42" s="51">
        <f t="shared" si="6"/>
        <v>208801.77631578944</v>
      </c>
      <c r="N42" s="52">
        <f t="shared" si="1"/>
        <v>218513.5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238950</v>
      </c>
      <c r="I43" s="12">
        <v>228330</v>
      </c>
      <c r="J43" s="24"/>
      <c r="K43" s="24"/>
      <c r="L43" s="24"/>
      <c r="N43" s="52">
        <f t="shared" si="1"/>
        <v>238950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259386.51315789475</v>
      </c>
      <c r="I44" s="51">
        <f t="shared" si="7"/>
        <v>247858.22368421053</v>
      </c>
      <c r="N44" s="52">
        <f t="shared" si="1"/>
        <v>259386.5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282181.0855263158</v>
      </c>
      <c r="I45" s="51">
        <f t="shared" si="7"/>
        <v>269639.7039473684</v>
      </c>
      <c r="N45" s="52">
        <f t="shared" si="1"/>
        <v>282181.1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304975.65789473685</v>
      </c>
      <c r="I46" s="51">
        <f t="shared" si="7"/>
        <v>291421.1842105263</v>
      </c>
      <c r="N46" s="52">
        <f t="shared" si="1"/>
        <v>304975.7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361569.0789473684</v>
      </c>
      <c r="I47" s="51">
        <f t="shared" si="7"/>
        <v>345499.34210526315</v>
      </c>
      <c r="N47" s="52">
        <f t="shared" si="1"/>
        <v>361569.1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426022.69736842107</v>
      </c>
      <c r="I48" s="51">
        <f t="shared" si="7"/>
        <v>407088.3552631579</v>
      </c>
      <c r="N48" s="52">
        <f t="shared" si="1"/>
        <v>426022.7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202500</v>
      </c>
      <c r="I49" s="51">
        <f>I$50*$F49/$F$50</f>
        <v>193500</v>
      </c>
      <c r="N49" s="52">
        <f aca="true" t="shared" si="8" ref="N49:N95">ROUND(IF($N$8=1,$G49,IF($N$8=2,$H49,IF($N$8=3,$I49,IF($N$8=4,$J49,IF($N$8=5,$K49,IF($N$8=6,$L49)))))),1)</f>
        <v>202500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238950</v>
      </c>
      <c r="I50" s="12">
        <v>228330</v>
      </c>
      <c r="N50" s="52">
        <f t="shared" si="8"/>
        <v>238950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283500</v>
      </c>
      <c r="I51" s="51">
        <f t="shared" si="9"/>
        <v>270900</v>
      </c>
      <c r="N51" s="52">
        <f t="shared" si="8"/>
        <v>283500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334125</v>
      </c>
      <c r="I52" s="51">
        <f t="shared" si="9"/>
        <v>319275</v>
      </c>
      <c r="N52" s="52">
        <f t="shared" si="8"/>
        <v>334125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506730.8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547269.2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369639.0243902439</v>
      </c>
      <c r="I104" s="68">
        <f>I$105*$F104/$F$105</f>
        <v>352390.2439024391</v>
      </c>
      <c r="N104" s="52">
        <f t="shared" si="20"/>
        <v>369639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378880</v>
      </c>
      <c r="I105" s="13">
        <v>361200</v>
      </c>
      <c r="J105" s="22"/>
      <c r="K105" s="22"/>
      <c r="L105" s="22"/>
      <c r="N105" s="52">
        <f t="shared" si="20"/>
        <v>378880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388120.97560975613</v>
      </c>
      <c r="I106" s="68">
        <f>I$105*$F106/$F$105</f>
        <v>370009.756097561</v>
      </c>
      <c r="N106" s="52">
        <f t="shared" si="20"/>
        <v>388121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303219.51219512196</v>
      </c>
      <c r="I107" s="68">
        <f>I$108*$F107/$F$108</f>
        <v>289560.97560975613</v>
      </c>
      <c r="N107" s="52">
        <f t="shared" si="20"/>
        <v>303219.5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310800</v>
      </c>
      <c r="I108" s="13">
        <v>296800</v>
      </c>
      <c r="J108" s="22"/>
      <c r="K108" s="22"/>
      <c r="L108" s="22"/>
      <c r="N108" s="52">
        <f t="shared" si="20"/>
        <v>310800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318380.4878048781</v>
      </c>
      <c r="I109" s="68">
        <f>I$108*$F109/$F$108</f>
        <v>304039.0243902439</v>
      </c>
      <c r="N109" s="52">
        <f t="shared" si="20"/>
        <v>318380.5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122</v>
      </c>
      <c r="B114" s="93">
        <v>4</v>
      </c>
      <c r="C114" s="94" t="s">
        <v>241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115</v>
      </c>
      <c r="B118" s="93">
        <v>5</v>
      </c>
      <c r="C118" s="94" t="s">
        <v>242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287378.640776699</v>
      </c>
      <c r="I118" s="89">
        <f>I$119*$F118/$F$119</f>
        <v>271844.66019417474</v>
      </c>
      <c r="N118" s="52">
        <f t="shared" si="20"/>
        <v>287378.6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296000</v>
      </c>
      <c r="I119" s="13">
        <v>280000</v>
      </c>
      <c r="J119" s="22"/>
      <c r="K119" s="22"/>
      <c r="L119" s="22"/>
      <c r="N119" s="52">
        <f t="shared" si="20"/>
        <v>296000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304621.35922330094</v>
      </c>
      <c r="I120" s="89">
        <f>I$119*$F120/$F$119</f>
        <v>288155.33980582526</v>
      </c>
      <c r="N120" s="52">
        <f t="shared" si="20"/>
        <v>304621.4</v>
      </c>
    </row>
    <row r="121" spans="1:14" ht="22.5" customHeight="1">
      <c r="A121" s="22" t="s">
        <v>238</v>
      </c>
      <c r="B121" s="93">
        <v>6</v>
      </c>
      <c r="C121" s="94" t="s">
        <v>243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458181.8181818181</v>
      </c>
      <c r="I124" s="68">
        <f>I$125*$F124/$F$125</f>
        <v>435454.5454545454</v>
      </c>
      <c r="N124" s="52">
        <f t="shared" si="20"/>
        <v>458181.8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504000</v>
      </c>
      <c r="I125" s="13">
        <v>479000</v>
      </c>
      <c r="J125" s="22"/>
      <c r="K125" s="22"/>
      <c r="L125" s="22"/>
      <c r="N125" s="52">
        <f t="shared" si="20"/>
        <v>504000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568145.4545454545</v>
      </c>
      <c r="I126" s="68">
        <f t="shared" si="24"/>
        <v>539963.6363636364</v>
      </c>
      <c r="N126" s="52">
        <f t="shared" si="20"/>
        <v>568145.5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636872.7272727272</v>
      </c>
      <c r="I127" s="68">
        <f t="shared" si="24"/>
        <v>605281.8181818181</v>
      </c>
      <c r="N127" s="52">
        <f t="shared" si="20"/>
        <v>636872.7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473239.4366197183</v>
      </c>
      <c r="I128" s="68">
        <f t="shared" si="25"/>
        <v>449765.25821596244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473239.4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504000</v>
      </c>
      <c r="I129" s="13">
        <v>479000</v>
      </c>
      <c r="J129" s="22"/>
      <c r="K129" s="22"/>
      <c r="L129" s="22"/>
      <c r="N129" s="52">
        <f t="shared" si="20"/>
        <v>504000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534760.5633802817</v>
      </c>
      <c r="I130" s="68">
        <f>I$129*$F130/$F$129</f>
        <v>508234.74178403756</v>
      </c>
      <c r="N130" s="52">
        <f t="shared" si="20"/>
        <v>534760.6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473239.4366197183</v>
      </c>
      <c r="I131" s="68">
        <f>I$132*$F131/$F$132</f>
        <v>449765.25821596244</v>
      </c>
      <c r="N131" s="52">
        <f t="shared" si="20"/>
        <v>473239.4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504000</v>
      </c>
      <c r="I132" s="13">
        <v>479000</v>
      </c>
      <c r="J132" s="22"/>
      <c r="K132" s="22"/>
      <c r="L132" s="22"/>
      <c r="N132" s="52">
        <f t="shared" si="20"/>
        <v>504000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534760.5633802817</v>
      </c>
      <c r="I133" s="21">
        <f>I$132*$F133/$F$132</f>
        <v>508234.74178403756</v>
      </c>
      <c r="N133" s="85">
        <f t="shared" si="20"/>
        <v>534760.6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249</v>
      </c>
      <c r="E141" s="26" t="s">
        <v>53</v>
      </c>
      <c r="F141" s="36">
        <v>13345</v>
      </c>
      <c r="G141" s="55">
        <v>1.02</v>
      </c>
      <c r="H141" s="57">
        <f>F141*G141</f>
        <v>13611.9</v>
      </c>
      <c r="K141" s="73"/>
      <c r="L141" s="73"/>
      <c r="N141" s="76">
        <f>ROUND(F141,1)</f>
        <v>13345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11082</v>
      </c>
      <c r="G142" s="55">
        <v>1.03</v>
      </c>
      <c r="H142" s="57">
        <f>F142*G142</f>
        <v>11414.460000000001</v>
      </c>
      <c r="K142" s="73"/>
      <c r="L142" s="73"/>
      <c r="N142" s="76">
        <f>ROUND(F142,1)</f>
        <v>11082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13345</v>
      </c>
      <c r="G151" s="55">
        <v>1.02</v>
      </c>
      <c r="H151" s="57">
        <f>F151*G151</f>
        <v>13611.9</v>
      </c>
      <c r="K151" s="73"/>
      <c r="L151" s="73"/>
      <c r="N151" s="76">
        <f>ROUND(F151,1)</f>
        <v>13345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11082</v>
      </c>
      <c r="G152" s="55">
        <v>1.03</v>
      </c>
      <c r="H152" s="57">
        <f>F152*G152</f>
        <v>11414.460000000001</v>
      </c>
      <c r="K152" s="73"/>
      <c r="L152" s="73"/>
      <c r="N152" s="76">
        <f>ROUND(F152,1)</f>
        <v>11082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2021-11-11T11:10:36Z</dcterms:modified>
  <cp:category/>
  <cp:version/>
  <cp:contentType/>
  <cp:contentStatus/>
</cp:coreProperties>
</file>